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<sst xmlns="http://schemas.openxmlformats.org/spreadsheetml/2006/main" count="272" uniqueCount="69">
  <si>
    <t>上级补助收入</t>
  </si>
  <si>
    <t>医疗保障</t>
  </si>
  <si>
    <t>210</t>
  </si>
  <si>
    <t>彩票公益金安排的支出</t>
  </si>
  <si>
    <t>医疗卫生</t>
  </si>
  <si>
    <t>技术研究与开发</t>
  </si>
  <si>
    <t>教育</t>
  </si>
  <si>
    <t>10</t>
  </si>
  <si>
    <t>栏次</t>
  </si>
  <si>
    <t xml:space="preserve">  其他技术研究与开发支出</t>
  </si>
  <si>
    <t>2059999</t>
  </si>
  <si>
    <t>类</t>
  </si>
  <si>
    <t>2060499</t>
  </si>
  <si>
    <t>2050205</t>
  </si>
  <si>
    <t xml:space="preserve">  事业单位医疗</t>
  </si>
  <si>
    <t>基础研究</t>
  </si>
  <si>
    <t>2013年度</t>
  </si>
  <si>
    <t>1</t>
  </si>
  <si>
    <t>2050299</t>
  </si>
  <si>
    <t>其他教育支出</t>
  </si>
  <si>
    <t>5</t>
  </si>
  <si>
    <t>其中：财政专户管理资金</t>
  </si>
  <si>
    <t>合计</t>
  </si>
  <si>
    <t>小计</t>
  </si>
  <si>
    <t>编制单位：广州体育学院</t>
  </si>
  <si>
    <t>3</t>
  </si>
  <si>
    <t>支出功能分类科目编码</t>
  </si>
  <si>
    <t>229</t>
  </si>
  <si>
    <t>20599</t>
  </si>
  <si>
    <t>其他支出</t>
  </si>
  <si>
    <t>206</t>
  </si>
  <si>
    <t>9</t>
  </si>
  <si>
    <t xml:space="preserve">  其他普通教育支出</t>
  </si>
  <si>
    <t>7</t>
  </si>
  <si>
    <t>21005</t>
  </si>
  <si>
    <t>其中：</t>
  </si>
  <si>
    <t>科学技术</t>
  </si>
  <si>
    <t>经营收入</t>
  </si>
  <si>
    <t>财政拨款收入</t>
  </si>
  <si>
    <t>2296003</t>
  </si>
  <si>
    <t xml:space="preserve">  自然科学基金</t>
  </si>
  <si>
    <t>20502</t>
  </si>
  <si>
    <t>款</t>
  </si>
  <si>
    <t>其他收入</t>
  </si>
  <si>
    <t>20604</t>
  </si>
  <si>
    <t>205</t>
  </si>
  <si>
    <t>附属单位上缴收入</t>
  </si>
  <si>
    <t>4</t>
  </si>
  <si>
    <t>项</t>
  </si>
  <si>
    <t>本级横向财政拨款</t>
  </si>
  <si>
    <t>2060203</t>
  </si>
  <si>
    <t xml:space="preserve">  用于体育事业的彩票公益金支出</t>
  </si>
  <si>
    <t xml:space="preserve">  其他教育支出</t>
  </si>
  <si>
    <t>普通教育</t>
  </si>
  <si>
    <t>项目</t>
  </si>
  <si>
    <t>2100502</t>
  </si>
  <si>
    <t>事业收入</t>
  </si>
  <si>
    <t xml:space="preserve">  高等教育</t>
  </si>
  <si>
    <t>科目名称</t>
  </si>
  <si>
    <t>22960</t>
  </si>
  <si>
    <t>6</t>
  </si>
  <si>
    <t>8</t>
  </si>
  <si>
    <t>2</t>
  </si>
  <si>
    <t>20602</t>
  </si>
  <si>
    <t>非本级财政拨款</t>
  </si>
  <si>
    <t>本年收入合计</t>
  </si>
  <si>
    <t/>
  </si>
  <si>
    <t>高校收入决算表</t>
  </si>
  <si>
    <t>金额单位：万元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</si>
</sst>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3" fillId="2" borderId="1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wrapText="1" shrinkToFit="1"/>
    </xf>
    <xf numFmtId="4" fontId="3" fillId="0" borderId="1" xfId="0" applyBorder="1" applyAlignment="1">
      <alignment horizontal="right" vertical="center" shrinkToFit="1"/>
    </xf>
    <xf numFmtId="0" fontId="3" fillId="0" borderId="1" xfId="0" applyBorder="1" applyAlignment="1">
      <alignment horizontal="right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4" xfId="0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2" borderId="5" xfId="0" applyFill="1" applyBorder="1" applyAlignment="1">
      <alignment horizontal="center" vertical="center" shrinkToFit="1"/>
    </xf>
    <xf numFmtId="0" fontId="3" fillId="2" borderId="6" xfId="0" applyFill="1" applyBorder="1" applyAlignment="1">
      <alignment horizontal="center" vertical="center" shrinkToFit="1"/>
    </xf>
    <xf numFmtId="0" fontId="3" fillId="2" borderId="6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left" vertical="center" wrapText="1" shrinkToFit="1"/>
    </xf>
    <xf numFmtId="0" fontId="3" fillId="2" borderId="2" xfId="0" applyFill="1" applyBorder="1" applyAlignment="1">
      <alignment horizontal="left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shrinkToFit="1"/>
    </xf>
    <xf numFmtId="0" fontId="3" fillId="0" borderId="7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9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N13" sqref="N1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4" width="16.00390625" style="0" customWidth="1"/>
    <col min="15" max="15" width="9.7109375" style="0" customWidth="1"/>
  </cols>
  <sheetData>
    <row r="1" ht="27">
      <c r="H1" s="15" t="s">
        <v>67</v>
      </c>
    </row>
    <row r="2" ht="15">
      <c r="N2" s="2"/>
    </row>
    <row r="3" spans="1:14" ht="15">
      <c r="A3" s="3" t="s">
        <v>24</v>
      </c>
      <c r="H3" s="1" t="s">
        <v>16</v>
      </c>
      <c r="N3" s="16" t="s">
        <v>68</v>
      </c>
    </row>
    <row r="4" spans="1:14" ht="15" customHeight="1">
      <c r="A4" s="17" t="s">
        <v>54</v>
      </c>
      <c r="B4" s="18" t="s">
        <v>66</v>
      </c>
      <c r="C4" s="18" t="s">
        <v>66</v>
      </c>
      <c r="D4" s="18" t="s">
        <v>66</v>
      </c>
      <c r="E4" s="19" t="s">
        <v>65</v>
      </c>
      <c r="F4" s="19" t="s">
        <v>38</v>
      </c>
      <c r="G4" s="19" t="s">
        <v>0</v>
      </c>
      <c r="H4" s="19" t="s">
        <v>56</v>
      </c>
      <c r="I4" s="19" t="s">
        <v>66</v>
      </c>
      <c r="J4" s="19" t="s">
        <v>37</v>
      </c>
      <c r="K4" s="19" t="s">
        <v>46</v>
      </c>
      <c r="L4" s="19" t="s">
        <v>43</v>
      </c>
      <c r="M4" s="19" t="s">
        <v>66</v>
      </c>
      <c r="N4" s="23" t="s">
        <v>66</v>
      </c>
    </row>
    <row r="5" spans="1:14" ht="15" customHeight="1">
      <c r="A5" s="21" t="s">
        <v>26</v>
      </c>
      <c r="B5" s="20" t="s">
        <v>66</v>
      </c>
      <c r="C5" s="20" t="s">
        <v>66</v>
      </c>
      <c r="D5" s="22" t="s">
        <v>58</v>
      </c>
      <c r="E5" s="20" t="s">
        <v>66</v>
      </c>
      <c r="F5" s="20" t="s">
        <v>66</v>
      </c>
      <c r="G5" s="20" t="s">
        <v>66</v>
      </c>
      <c r="H5" s="20" t="s">
        <v>23</v>
      </c>
      <c r="I5" s="20" t="s">
        <v>21</v>
      </c>
      <c r="J5" s="20" t="s">
        <v>66</v>
      </c>
      <c r="K5" s="20" t="s">
        <v>66</v>
      </c>
      <c r="L5" s="20" t="s">
        <v>23</v>
      </c>
      <c r="M5" s="24" t="s">
        <v>35</v>
      </c>
      <c r="N5" s="25" t="s">
        <v>66</v>
      </c>
    </row>
    <row r="6" spans="1:14" ht="15" customHeight="1">
      <c r="A6" s="21" t="s">
        <v>66</v>
      </c>
      <c r="B6" s="20" t="s">
        <v>66</v>
      </c>
      <c r="C6" s="20" t="s">
        <v>66</v>
      </c>
      <c r="D6" s="22" t="s">
        <v>66</v>
      </c>
      <c r="E6" s="20" t="s">
        <v>66</v>
      </c>
      <c r="F6" s="20" t="s">
        <v>66</v>
      </c>
      <c r="G6" s="20" t="s">
        <v>66</v>
      </c>
      <c r="H6" s="20" t="s">
        <v>66</v>
      </c>
      <c r="I6" s="20" t="s">
        <v>66</v>
      </c>
      <c r="J6" s="20" t="s">
        <v>66</v>
      </c>
      <c r="K6" s="20" t="s">
        <v>66</v>
      </c>
      <c r="L6" s="20" t="s">
        <v>66</v>
      </c>
      <c r="M6" s="20" t="s">
        <v>49</v>
      </c>
      <c r="N6" s="26" t="s">
        <v>64</v>
      </c>
    </row>
    <row r="7" spans="1:14" ht="15" customHeight="1">
      <c r="A7" s="21" t="s">
        <v>66</v>
      </c>
      <c r="B7" s="20" t="s">
        <v>66</v>
      </c>
      <c r="C7" s="20" t="s">
        <v>66</v>
      </c>
      <c r="D7" s="22" t="s">
        <v>66</v>
      </c>
      <c r="E7" s="20" t="s">
        <v>66</v>
      </c>
      <c r="F7" s="20" t="s">
        <v>66</v>
      </c>
      <c r="G7" s="20" t="s">
        <v>66</v>
      </c>
      <c r="H7" s="20" t="s">
        <v>66</v>
      </c>
      <c r="I7" s="20" t="s">
        <v>66</v>
      </c>
      <c r="J7" s="20" t="s">
        <v>66</v>
      </c>
      <c r="K7" s="20" t="s">
        <v>66</v>
      </c>
      <c r="L7" s="20" t="s">
        <v>66</v>
      </c>
      <c r="M7" s="20" t="s">
        <v>66</v>
      </c>
      <c r="N7" s="26" t="s">
        <v>66</v>
      </c>
    </row>
    <row r="8" spans="1:14" ht="15" customHeight="1">
      <c r="A8" s="27" t="s">
        <v>11</v>
      </c>
      <c r="B8" s="22" t="s">
        <v>42</v>
      </c>
      <c r="C8" s="22" t="s">
        <v>48</v>
      </c>
      <c r="D8" s="5" t="s">
        <v>8</v>
      </c>
      <c r="E8" s="4" t="s">
        <v>17</v>
      </c>
      <c r="F8" s="4" t="s">
        <v>62</v>
      </c>
      <c r="G8" s="4" t="s">
        <v>25</v>
      </c>
      <c r="H8" s="4" t="s">
        <v>47</v>
      </c>
      <c r="I8" s="4" t="s">
        <v>20</v>
      </c>
      <c r="J8" s="4" t="s">
        <v>60</v>
      </c>
      <c r="K8" s="4" t="s">
        <v>33</v>
      </c>
      <c r="L8" s="4" t="s">
        <v>61</v>
      </c>
      <c r="M8" s="4" t="s">
        <v>31</v>
      </c>
      <c r="N8" s="6" t="s">
        <v>7</v>
      </c>
    </row>
    <row r="9" spans="1:14" ht="15" customHeight="1">
      <c r="A9" s="27" t="s">
        <v>66</v>
      </c>
      <c r="B9" s="22" t="s">
        <v>66</v>
      </c>
      <c r="C9" s="22" t="s">
        <v>66</v>
      </c>
      <c r="D9" s="5" t="s">
        <v>22</v>
      </c>
      <c r="E9" s="7">
        <f>247427438.47/10000</f>
        <v>24742.743847</v>
      </c>
      <c r="F9" s="7">
        <f>174076321.68/10000</f>
        <v>17407.632168</v>
      </c>
      <c r="G9" s="7">
        <f>400000/10000</f>
        <v>40</v>
      </c>
      <c r="H9" s="7">
        <f>49649957.34/10000</f>
        <v>4964.995734</v>
      </c>
      <c r="I9" s="7">
        <f>48479849.91/10000</f>
        <v>4847.984990999999</v>
      </c>
      <c r="J9" s="8" t="s">
        <v>66</v>
      </c>
      <c r="K9" s="8" t="s">
        <v>66</v>
      </c>
      <c r="L9" s="7">
        <f>23301159.45/10000</f>
        <v>2330.115945</v>
      </c>
      <c r="M9" s="8" t="s">
        <v>66</v>
      </c>
      <c r="N9" s="9" t="s">
        <v>66</v>
      </c>
    </row>
    <row r="10" spans="1:14" ht="15" customHeight="1">
      <c r="A10" s="28" t="s">
        <v>45</v>
      </c>
      <c r="B10" s="29" t="s">
        <v>66</v>
      </c>
      <c r="C10" s="29" t="s">
        <v>66</v>
      </c>
      <c r="D10" s="10" t="s">
        <v>6</v>
      </c>
      <c r="E10" s="7">
        <f>245586845.06/10000</f>
        <v>24558.684506</v>
      </c>
      <c r="F10" s="7">
        <f>172235728.27/10000</f>
        <v>17223.572827</v>
      </c>
      <c r="G10" s="7">
        <f>400000/10000</f>
        <v>40</v>
      </c>
      <c r="H10" s="7">
        <f>49649957.34/10000</f>
        <v>4964.995734</v>
      </c>
      <c r="I10" s="7">
        <f>48479849.91/10000</f>
        <v>4847.984990999999</v>
      </c>
      <c r="J10" s="8" t="s">
        <v>66</v>
      </c>
      <c r="K10" s="8" t="s">
        <v>66</v>
      </c>
      <c r="L10" s="7">
        <f>23301159.45/10000</f>
        <v>2330.115945</v>
      </c>
      <c r="M10" s="8" t="s">
        <v>66</v>
      </c>
      <c r="N10" s="9" t="s">
        <v>66</v>
      </c>
    </row>
    <row r="11" spans="1:14" ht="15" customHeight="1">
      <c r="A11" s="28" t="s">
        <v>41</v>
      </c>
      <c r="B11" s="29" t="s">
        <v>66</v>
      </c>
      <c r="C11" s="29" t="s">
        <v>66</v>
      </c>
      <c r="D11" s="10" t="s">
        <v>53</v>
      </c>
      <c r="E11" s="7">
        <f>220605239.47/10000</f>
        <v>22060.523947</v>
      </c>
      <c r="F11" s="7">
        <f>147254122.68/10000</f>
        <v>14725.412268</v>
      </c>
      <c r="G11" s="7">
        <f>400000/10000</f>
        <v>40</v>
      </c>
      <c r="H11" s="7">
        <f>49649957.34/10000</f>
        <v>4964.995734</v>
      </c>
      <c r="I11" s="7">
        <f>48479849.91/10000</f>
        <v>4847.984990999999</v>
      </c>
      <c r="J11" s="8" t="s">
        <v>66</v>
      </c>
      <c r="K11" s="8" t="s">
        <v>66</v>
      </c>
      <c r="L11" s="7">
        <f>23301159.45/10000</f>
        <v>2330.115945</v>
      </c>
      <c r="M11" s="8" t="s">
        <v>66</v>
      </c>
      <c r="N11" s="9" t="s">
        <v>66</v>
      </c>
    </row>
    <row r="12" spans="1:14" ht="15" customHeight="1">
      <c r="A12" s="28" t="s">
        <v>13</v>
      </c>
      <c r="B12" s="29" t="s">
        <v>66</v>
      </c>
      <c r="C12" s="29" t="s">
        <v>66</v>
      </c>
      <c r="D12" s="10" t="s">
        <v>57</v>
      </c>
      <c r="E12" s="7">
        <f>220601239.47/10000</f>
        <v>22060.123947</v>
      </c>
      <c r="F12" s="7">
        <f>147250122.68/10000</f>
        <v>14725.012268</v>
      </c>
      <c r="G12" s="7">
        <f>400000/10000</f>
        <v>40</v>
      </c>
      <c r="H12" s="7">
        <f>49649957.34/10000</f>
        <v>4964.995734</v>
      </c>
      <c r="I12" s="7">
        <f>48479849.91/10000</f>
        <v>4847.984990999999</v>
      </c>
      <c r="J12" s="8" t="s">
        <v>66</v>
      </c>
      <c r="K12" s="8" t="s">
        <v>66</v>
      </c>
      <c r="L12" s="7">
        <f>23301159.45/10000</f>
        <v>2330.115945</v>
      </c>
      <c r="M12" s="8" t="s">
        <v>66</v>
      </c>
      <c r="N12" s="9" t="s">
        <v>66</v>
      </c>
    </row>
    <row r="13" spans="1:14" ht="15" customHeight="1">
      <c r="A13" s="28" t="s">
        <v>18</v>
      </c>
      <c r="B13" s="29" t="s">
        <v>66</v>
      </c>
      <c r="C13" s="29" t="s">
        <v>66</v>
      </c>
      <c r="D13" s="10" t="s">
        <v>32</v>
      </c>
      <c r="E13" s="7">
        <f>4000/10000</f>
        <v>0.4</v>
      </c>
      <c r="F13" s="7">
        <f>4000/10000</f>
        <v>0.4</v>
      </c>
      <c r="G13" s="8" t="s">
        <v>66</v>
      </c>
      <c r="H13" s="8" t="s">
        <v>66</v>
      </c>
      <c r="I13" s="8" t="s">
        <v>66</v>
      </c>
      <c r="J13" s="8" t="s">
        <v>66</v>
      </c>
      <c r="K13" s="8" t="s">
        <v>66</v>
      </c>
      <c r="L13" s="8" t="s">
        <v>66</v>
      </c>
      <c r="M13" s="8" t="s">
        <v>66</v>
      </c>
      <c r="N13" s="9" t="s">
        <v>66</v>
      </c>
    </row>
    <row r="14" spans="1:14" ht="15" customHeight="1">
      <c r="A14" s="28" t="s">
        <v>28</v>
      </c>
      <c r="B14" s="29" t="s">
        <v>66</v>
      </c>
      <c r="C14" s="29" t="s">
        <v>66</v>
      </c>
      <c r="D14" s="10" t="s">
        <v>19</v>
      </c>
      <c r="E14" s="7">
        <f>24981605.59/10000</f>
        <v>2498.160559</v>
      </c>
      <c r="F14" s="7">
        <f>24981605.59/10000</f>
        <v>2498.160559</v>
      </c>
      <c r="G14" s="8" t="s">
        <v>66</v>
      </c>
      <c r="H14" s="8" t="s">
        <v>66</v>
      </c>
      <c r="I14" s="8" t="s">
        <v>66</v>
      </c>
      <c r="J14" s="8" t="s">
        <v>66</v>
      </c>
      <c r="K14" s="8" t="s">
        <v>66</v>
      </c>
      <c r="L14" s="8" t="s">
        <v>66</v>
      </c>
      <c r="M14" s="8" t="s">
        <v>66</v>
      </c>
      <c r="N14" s="9" t="s">
        <v>66</v>
      </c>
    </row>
    <row r="15" spans="1:14" ht="15" customHeight="1">
      <c r="A15" s="28" t="s">
        <v>10</v>
      </c>
      <c r="B15" s="29" t="s">
        <v>66</v>
      </c>
      <c r="C15" s="29" t="s">
        <v>66</v>
      </c>
      <c r="D15" s="10" t="s">
        <v>52</v>
      </c>
      <c r="E15" s="7">
        <f>24981605.59/10000</f>
        <v>2498.160559</v>
      </c>
      <c r="F15" s="7">
        <f>24981605.59/10000</f>
        <v>2498.160559</v>
      </c>
      <c r="G15" s="8" t="s">
        <v>66</v>
      </c>
      <c r="H15" s="8"/>
      <c r="I15" s="8" t="s">
        <v>66</v>
      </c>
      <c r="J15" s="8" t="s">
        <v>66</v>
      </c>
      <c r="K15" s="8" t="s">
        <v>66</v>
      </c>
      <c r="L15" s="8" t="s">
        <v>66</v>
      </c>
      <c r="M15" s="8" t="s">
        <v>66</v>
      </c>
      <c r="N15" s="9" t="s">
        <v>66</v>
      </c>
    </row>
    <row r="16" spans="1:14" ht="15" customHeight="1">
      <c r="A16" s="28" t="s">
        <v>30</v>
      </c>
      <c r="B16" s="29" t="s">
        <v>66</v>
      </c>
      <c r="C16" s="29" t="s">
        <v>66</v>
      </c>
      <c r="D16" s="10" t="s">
        <v>36</v>
      </c>
      <c r="E16" s="7">
        <f>302000/10000</f>
        <v>30.2</v>
      </c>
      <c r="F16" s="7">
        <f>302000/10000</f>
        <v>30.2</v>
      </c>
      <c r="G16" s="8" t="s">
        <v>66</v>
      </c>
      <c r="H16" s="8" t="s">
        <v>66</v>
      </c>
      <c r="I16" s="8"/>
      <c r="J16" s="8" t="s">
        <v>66</v>
      </c>
      <c r="K16" s="8" t="s">
        <v>66</v>
      </c>
      <c r="L16" s="8" t="s">
        <v>66</v>
      </c>
      <c r="M16" s="8" t="s">
        <v>66</v>
      </c>
      <c r="N16" s="9" t="s">
        <v>66</v>
      </c>
    </row>
    <row r="17" spans="1:14" ht="15" customHeight="1">
      <c r="A17" s="28" t="s">
        <v>63</v>
      </c>
      <c r="B17" s="29" t="s">
        <v>66</v>
      </c>
      <c r="C17" s="29" t="s">
        <v>66</v>
      </c>
      <c r="D17" s="10" t="s">
        <v>15</v>
      </c>
      <c r="E17" s="7">
        <f>190000/10000</f>
        <v>19</v>
      </c>
      <c r="F17" s="7">
        <f>190000/10000</f>
        <v>19</v>
      </c>
      <c r="G17" s="8" t="s">
        <v>66</v>
      </c>
      <c r="H17" s="8" t="s">
        <v>66</v>
      </c>
      <c r="I17" s="8" t="s">
        <v>66</v>
      </c>
      <c r="J17" s="8" t="s">
        <v>66</v>
      </c>
      <c r="K17" s="8" t="s">
        <v>66</v>
      </c>
      <c r="L17" s="8" t="s">
        <v>66</v>
      </c>
      <c r="M17" s="8" t="s">
        <v>66</v>
      </c>
      <c r="N17" s="9" t="s">
        <v>66</v>
      </c>
    </row>
    <row r="18" spans="1:14" ht="15" customHeight="1">
      <c r="A18" s="28" t="s">
        <v>50</v>
      </c>
      <c r="B18" s="29" t="s">
        <v>66</v>
      </c>
      <c r="C18" s="29" t="s">
        <v>66</v>
      </c>
      <c r="D18" s="10" t="s">
        <v>40</v>
      </c>
      <c r="E18" s="7">
        <f>190000/10000</f>
        <v>19</v>
      </c>
      <c r="F18" s="7">
        <f>190000/10000</f>
        <v>19</v>
      </c>
      <c r="G18" s="8" t="s">
        <v>66</v>
      </c>
      <c r="H18" s="8" t="s">
        <v>66</v>
      </c>
      <c r="I18" s="8" t="s">
        <v>66</v>
      </c>
      <c r="J18" s="8" t="s">
        <v>66</v>
      </c>
      <c r="K18" s="8" t="s">
        <v>66</v>
      </c>
      <c r="L18" s="8" t="s">
        <v>66</v>
      </c>
      <c r="M18" s="8" t="s">
        <v>66</v>
      </c>
      <c r="N18" s="9" t="s">
        <v>66</v>
      </c>
    </row>
    <row r="19" spans="1:14" ht="15" customHeight="1">
      <c r="A19" s="28" t="s">
        <v>44</v>
      </c>
      <c r="B19" s="29" t="s">
        <v>66</v>
      </c>
      <c r="C19" s="29" t="s">
        <v>66</v>
      </c>
      <c r="D19" s="10" t="s">
        <v>5</v>
      </c>
      <c r="E19" s="7">
        <f>112000/10000</f>
        <v>11.2</v>
      </c>
      <c r="F19" s="7">
        <f>112000/10000</f>
        <v>11.2</v>
      </c>
      <c r="G19" s="8" t="s">
        <v>66</v>
      </c>
      <c r="H19" s="8" t="s">
        <v>66</v>
      </c>
      <c r="I19" s="8" t="s">
        <v>66</v>
      </c>
      <c r="J19" s="8" t="s">
        <v>66</v>
      </c>
      <c r="K19" s="8" t="s">
        <v>66</v>
      </c>
      <c r="L19" s="8" t="s">
        <v>66</v>
      </c>
      <c r="M19" s="8" t="s">
        <v>66</v>
      </c>
      <c r="N19" s="9" t="s">
        <v>66</v>
      </c>
    </row>
    <row r="20" spans="1:14" ht="15" customHeight="1">
      <c r="A20" s="28" t="s">
        <v>12</v>
      </c>
      <c r="B20" s="29" t="s">
        <v>66</v>
      </c>
      <c r="C20" s="29" t="s">
        <v>66</v>
      </c>
      <c r="D20" s="10" t="s">
        <v>9</v>
      </c>
      <c r="E20" s="7">
        <f>112000/10000</f>
        <v>11.2</v>
      </c>
      <c r="F20" s="7">
        <f>112000/10000</f>
        <v>11.2</v>
      </c>
      <c r="G20" s="8" t="s">
        <v>66</v>
      </c>
      <c r="H20" s="8" t="s">
        <v>66</v>
      </c>
      <c r="I20" s="8" t="s">
        <v>66</v>
      </c>
      <c r="J20" s="8" t="s">
        <v>66</v>
      </c>
      <c r="K20" s="8" t="s">
        <v>66</v>
      </c>
      <c r="L20" s="8" t="s">
        <v>66</v>
      </c>
      <c r="M20" s="8" t="s">
        <v>66</v>
      </c>
      <c r="N20" s="9" t="s">
        <v>66</v>
      </c>
    </row>
    <row r="21" spans="1:14" ht="15" customHeight="1">
      <c r="A21" s="28" t="s">
        <v>2</v>
      </c>
      <c r="B21" s="29" t="s">
        <v>66</v>
      </c>
      <c r="C21" s="29" t="s">
        <v>66</v>
      </c>
      <c r="D21" s="10" t="s">
        <v>4</v>
      </c>
      <c r="E21" s="7">
        <f aca="true" t="shared" si="0" ref="E21:F23">1513500/10000</f>
        <v>151.35</v>
      </c>
      <c r="F21" s="7">
        <f t="shared" si="0"/>
        <v>151.35</v>
      </c>
      <c r="G21" s="8" t="s">
        <v>66</v>
      </c>
      <c r="H21" s="8" t="s">
        <v>66</v>
      </c>
      <c r="I21" s="8" t="s">
        <v>66</v>
      </c>
      <c r="J21" s="8" t="s">
        <v>66</v>
      </c>
      <c r="K21" s="8" t="s">
        <v>66</v>
      </c>
      <c r="L21" s="8" t="s">
        <v>66</v>
      </c>
      <c r="M21" s="8" t="s">
        <v>66</v>
      </c>
      <c r="N21" s="9" t="s">
        <v>66</v>
      </c>
    </row>
    <row r="22" spans="1:14" ht="15" customHeight="1">
      <c r="A22" s="28" t="s">
        <v>34</v>
      </c>
      <c r="B22" s="29" t="s">
        <v>66</v>
      </c>
      <c r="C22" s="29" t="s">
        <v>66</v>
      </c>
      <c r="D22" s="10" t="s">
        <v>1</v>
      </c>
      <c r="E22" s="7">
        <f t="shared" si="0"/>
        <v>151.35</v>
      </c>
      <c r="F22" s="7">
        <f t="shared" si="0"/>
        <v>151.35</v>
      </c>
      <c r="G22" s="8" t="s">
        <v>66</v>
      </c>
      <c r="H22" s="8" t="s">
        <v>66</v>
      </c>
      <c r="I22" s="8" t="s">
        <v>66</v>
      </c>
      <c r="J22" s="8" t="s">
        <v>66</v>
      </c>
      <c r="K22" s="8" t="s">
        <v>66</v>
      </c>
      <c r="L22" s="8" t="s">
        <v>66</v>
      </c>
      <c r="M22" s="8" t="s">
        <v>66</v>
      </c>
      <c r="N22" s="9" t="s">
        <v>66</v>
      </c>
    </row>
    <row r="23" spans="1:14" ht="15" customHeight="1">
      <c r="A23" s="28" t="s">
        <v>55</v>
      </c>
      <c r="B23" s="29" t="s">
        <v>66</v>
      </c>
      <c r="C23" s="29" t="s">
        <v>66</v>
      </c>
      <c r="D23" s="10" t="s">
        <v>14</v>
      </c>
      <c r="E23" s="7">
        <f t="shared" si="0"/>
        <v>151.35</v>
      </c>
      <c r="F23" s="7">
        <f t="shared" si="0"/>
        <v>151.35</v>
      </c>
      <c r="G23" s="8" t="s">
        <v>66</v>
      </c>
      <c r="H23" s="8" t="s">
        <v>66</v>
      </c>
      <c r="I23" s="8" t="s">
        <v>66</v>
      </c>
      <c r="J23" s="8" t="s">
        <v>66</v>
      </c>
      <c r="K23" s="8" t="s">
        <v>66</v>
      </c>
      <c r="L23" s="8" t="s">
        <v>66</v>
      </c>
      <c r="M23" s="8" t="s">
        <v>66</v>
      </c>
      <c r="N23" s="9" t="s">
        <v>66</v>
      </c>
    </row>
    <row r="24" spans="1:14" ht="15" customHeight="1">
      <c r="A24" s="28" t="s">
        <v>27</v>
      </c>
      <c r="B24" s="29" t="s">
        <v>66</v>
      </c>
      <c r="C24" s="29" t="s">
        <v>66</v>
      </c>
      <c r="D24" s="10" t="s">
        <v>29</v>
      </c>
      <c r="E24" s="7">
        <f aca="true" t="shared" si="1" ref="E24:F26">25093.41/10000</f>
        <v>2.509341</v>
      </c>
      <c r="F24" s="7">
        <f t="shared" si="1"/>
        <v>2.509341</v>
      </c>
      <c r="G24" s="8" t="s">
        <v>66</v>
      </c>
      <c r="H24" s="8" t="s">
        <v>66</v>
      </c>
      <c r="I24" s="8" t="s">
        <v>66</v>
      </c>
      <c r="J24" s="8" t="s">
        <v>66</v>
      </c>
      <c r="K24" s="8" t="s">
        <v>66</v>
      </c>
      <c r="L24" s="8" t="s">
        <v>66</v>
      </c>
      <c r="M24" s="8" t="s">
        <v>66</v>
      </c>
      <c r="N24" s="9" t="s">
        <v>66</v>
      </c>
    </row>
    <row r="25" spans="1:14" ht="15" customHeight="1">
      <c r="A25" s="28" t="s">
        <v>59</v>
      </c>
      <c r="B25" s="29" t="s">
        <v>66</v>
      </c>
      <c r="C25" s="29" t="s">
        <v>66</v>
      </c>
      <c r="D25" s="10" t="s">
        <v>3</v>
      </c>
      <c r="E25" s="7">
        <f t="shared" si="1"/>
        <v>2.509341</v>
      </c>
      <c r="F25" s="7">
        <f t="shared" si="1"/>
        <v>2.509341</v>
      </c>
      <c r="G25" s="8" t="s">
        <v>66</v>
      </c>
      <c r="H25" s="8" t="s">
        <v>66</v>
      </c>
      <c r="I25" s="8" t="s">
        <v>66</v>
      </c>
      <c r="J25" s="8" t="s">
        <v>66</v>
      </c>
      <c r="K25" s="8" t="s">
        <v>66</v>
      </c>
      <c r="L25" s="8" t="s">
        <v>66</v>
      </c>
      <c r="M25" s="8" t="s">
        <v>66</v>
      </c>
      <c r="N25" s="9" t="s">
        <v>66</v>
      </c>
    </row>
    <row r="26" spans="1:14" ht="15" customHeight="1">
      <c r="A26" s="30" t="s">
        <v>39</v>
      </c>
      <c r="B26" s="31" t="s">
        <v>66</v>
      </c>
      <c r="C26" s="31" t="s">
        <v>66</v>
      </c>
      <c r="D26" s="11" t="s">
        <v>51</v>
      </c>
      <c r="E26" s="12">
        <f t="shared" si="1"/>
        <v>2.509341</v>
      </c>
      <c r="F26" s="12">
        <f t="shared" si="1"/>
        <v>2.509341</v>
      </c>
      <c r="G26" s="13" t="s">
        <v>66</v>
      </c>
      <c r="H26" s="13" t="s">
        <v>66</v>
      </c>
      <c r="I26" s="13" t="s">
        <v>66</v>
      </c>
      <c r="J26" s="13" t="s">
        <v>66</v>
      </c>
      <c r="K26" s="13" t="s">
        <v>66</v>
      </c>
      <c r="L26" s="13" t="s">
        <v>66</v>
      </c>
      <c r="M26" s="13" t="s">
        <v>66</v>
      </c>
      <c r="N26" s="14" t="s">
        <v>66</v>
      </c>
    </row>
    <row r="28" ht="15">
      <c r="H28" s="1"/>
    </row>
  </sheetData>
  <mergeCells count="36"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I4"/>
    <mergeCell ref="J4:J7"/>
    <mergeCell ref="K4:K7"/>
    <mergeCell ref="L4:N4"/>
    <mergeCell ref="H5:H7"/>
    <mergeCell ref="I5:I7"/>
    <mergeCell ref="L5:L7"/>
    <mergeCell ref="M5:N5"/>
    <mergeCell ref="M6:M7"/>
    <mergeCell ref="N6:N7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2014-09-16T08:39:03Z</dcterms:created>
  <dcterms:modified xsi:type="dcterms:W3CDTF">2014-09-16T08:39:03Z</dcterms:modified>
  <cp:category/>
  <cp:version/>
  <cp:contentType/>
  <cp:contentStatus/>
</cp:coreProperties>
</file>